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CVD7PdTqk1JKXxvb8ElbbO8Uhbq4DbQ\算数：R６小まなびリンクコンテンツ素材入稿用\240229追加依頼\"/>
    </mc:Choice>
  </mc:AlternateContent>
  <xr:revisionPtr revIDLastSave="0" documentId="13_ncr:1_{B2FF5DAB-5B0E-4C79-8E8A-D79CF072FD94}" xr6:coauthVersionLast="47" xr6:coauthVersionMax="47" xr10:uidLastSave="{00000000-0000-0000-0000-000000000000}"/>
  <bookViews>
    <workbookView xWindow="-120" yWindow="-120" windowWidth="20730" windowHeight="11160" xr2:uid="{BB8B593A-6E1D-474A-BD7E-76DA854B495A}"/>
  </bookViews>
  <sheets>
    <sheet name="表計算ソフトにちょうせん①" sheetId="3" r:id="rId1"/>
    <sheet name="表計算ソフトにちょうせん②" sheetId="4" r:id="rId2"/>
    <sheet name="表計算ソフトにちょうせん③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4" l="1"/>
  <c r="F28" i="3" l="1"/>
  <c r="G7" i="3"/>
  <c r="G5" i="3"/>
  <c r="F26" i="3"/>
  <c r="F24" i="3"/>
  <c r="F22" i="3"/>
  <c r="F20" i="3"/>
  <c r="F18" i="3"/>
  <c r="F16" i="3"/>
  <c r="K15" i="4"/>
  <c r="K13" i="4"/>
  <c r="K11" i="4"/>
  <c r="S7" i="5"/>
  <c r="S5" i="5"/>
  <c r="S3" i="5"/>
  <c r="S9" i="5"/>
  <c r="F5" i="5" l="1"/>
  <c r="K11" i="5"/>
  <c r="J11" i="5"/>
  <c r="I11" i="5"/>
  <c r="H11" i="5"/>
  <c r="G11" i="5"/>
  <c r="E11" i="5"/>
  <c r="D11" i="5"/>
  <c r="C11" i="5"/>
  <c r="K10" i="5"/>
  <c r="I10" i="5"/>
  <c r="H10" i="5"/>
  <c r="G10" i="5"/>
  <c r="F10" i="5"/>
  <c r="E10" i="5"/>
  <c r="D10" i="5"/>
  <c r="C10" i="5"/>
  <c r="H9" i="5"/>
  <c r="C9" i="5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D6" i="5"/>
  <c r="C6" i="5"/>
  <c r="C5" i="5"/>
  <c r="K5" i="5"/>
  <c r="I5" i="5"/>
  <c r="H5" i="5"/>
  <c r="G5" i="5"/>
  <c r="E5" i="5"/>
  <c r="D5" i="5"/>
  <c r="K4" i="5"/>
  <c r="J4" i="5"/>
  <c r="I4" i="5"/>
  <c r="H4" i="5"/>
  <c r="G4" i="5"/>
  <c r="F4" i="5"/>
  <c r="E4" i="5"/>
  <c r="D4" i="5"/>
  <c r="C4" i="5"/>
  <c r="K3" i="5"/>
  <c r="J3" i="5"/>
  <c r="I3" i="5"/>
  <c r="H3" i="5"/>
  <c r="G3" i="5"/>
  <c r="F3" i="5"/>
  <c r="E3" i="5"/>
  <c r="D3" i="5"/>
  <c r="C3" i="5"/>
  <c r="K9" i="5"/>
  <c r="J9" i="5"/>
  <c r="I9" i="5"/>
  <c r="G9" i="5"/>
  <c r="F9" i="5"/>
  <c r="E9" i="5"/>
  <c r="D9" i="5"/>
  <c r="K5" i="4"/>
  <c r="J5" i="4"/>
  <c r="I5" i="4"/>
  <c r="G5" i="4"/>
  <c r="F5" i="4"/>
  <c r="E5" i="4"/>
  <c r="D5" i="4"/>
  <c r="C5" i="4"/>
</calcChain>
</file>

<file path=xl/sharedStrings.xml><?xml version="1.0" encoding="utf-8"?>
<sst xmlns="http://schemas.openxmlformats.org/spreadsheetml/2006/main" count="27" uniqueCount="19">
  <si>
    <t>●表計算ソフトを使って、7×6の答えのもとめ方をいろいろ考えましょう。</t>
    <rPh sb="1" eb="4">
      <t>ヒョウケイサン</t>
    </rPh>
    <rPh sb="8" eb="9">
      <t>ツカ</t>
    </rPh>
    <rPh sb="16" eb="17">
      <t>コタ</t>
    </rPh>
    <rPh sb="22" eb="23">
      <t>カタ</t>
    </rPh>
    <rPh sb="28" eb="29">
      <t>カンガ</t>
    </rPh>
    <phoneticPr fontId="1"/>
  </si>
  <si>
    <t>㋐</t>
    <phoneticPr fontId="1"/>
  </si>
  <si>
    <t>求め方①</t>
    <rPh sb="0" eb="1">
      <t>モト</t>
    </rPh>
    <rPh sb="2" eb="3">
      <t>カタ</t>
    </rPh>
    <phoneticPr fontId="1"/>
  </si>
  <si>
    <t>求め方②</t>
    <rPh sb="0" eb="1">
      <t>モト</t>
    </rPh>
    <rPh sb="2" eb="3">
      <t>カタ</t>
    </rPh>
    <phoneticPr fontId="1"/>
  </si>
  <si>
    <t>求め方③</t>
    <rPh sb="0" eb="1">
      <t>モト</t>
    </rPh>
    <rPh sb="2" eb="3">
      <t>カタ</t>
    </rPh>
    <phoneticPr fontId="1"/>
  </si>
  <si>
    <t>求め方④</t>
    <rPh sb="0" eb="1">
      <t>モト</t>
    </rPh>
    <rPh sb="2" eb="3">
      <t>カタ</t>
    </rPh>
    <phoneticPr fontId="1"/>
  </si>
  <si>
    <t>あなたが入力した式</t>
    <rPh sb="4" eb="6">
      <t>ニュウリョク</t>
    </rPh>
    <rPh sb="8" eb="9">
      <t>シキ</t>
    </rPh>
    <phoneticPr fontId="1"/>
  </si>
  <si>
    <t>●表計算ソフトを使って、かんたんな計算をやってみよう</t>
    <rPh sb="1" eb="4">
      <t>ヒョウケイサン</t>
    </rPh>
    <rPh sb="8" eb="9">
      <t>ツカ</t>
    </rPh>
    <rPh sb="17" eb="19">
      <t>ケイサン</t>
    </rPh>
    <phoneticPr fontId="1"/>
  </si>
  <si>
    <t>① 7+8-5</t>
    <phoneticPr fontId="1"/>
  </si>
  <si>
    <t>② 2×3</t>
    <phoneticPr fontId="1"/>
  </si>
  <si>
    <t>●自由にいろいろな計算をやってみましょう。</t>
    <rPh sb="1" eb="3">
      <t>ジユウ</t>
    </rPh>
    <rPh sb="9" eb="11">
      <t>ケイサン</t>
    </rPh>
    <phoneticPr fontId="1"/>
  </si>
  <si>
    <t>㋐</t>
    <phoneticPr fontId="1"/>
  </si>
  <si>
    <t>㋑</t>
    <phoneticPr fontId="1"/>
  </si>
  <si>
    <t>㋒</t>
    <phoneticPr fontId="1"/>
  </si>
  <si>
    <t>㋓</t>
    <phoneticPr fontId="1"/>
  </si>
  <si>
    <t>あなたが入力した式</t>
    <rPh sb="4" eb="6">
      <t>ニュウリョク</t>
    </rPh>
    <rPh sb="8" eb="9">
      <t>シキ</t>
    </rPh>
    <phoneticPr fontId="1"/>
  </si>
  <si>
    <t>↓ここに式を入力すると計算されます</t>
  </si>
  <si>
    <t>↓ここに式を入力すると計算されます</t>
    <phoneticPr fontId="1"/>
  </si>
  <si>
    <t>●下の九九の表の㋐から㋓にあてはまる数を、いろいろな考え方でもとめてみましょう。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</si>
</sst>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UD デジタル 教科書体 NK-B"/>
      <family val="1"/>
      <charset val="128"/>
    </font>
    <font>
      <sz val="18"/>
      <color theme="1"/>
      <name val="UD デジタル 教科書体 NK-R"/>
      <family val="1"/>
      <charset val="128"/>
    </font>
    <font>
      <sz val="10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70C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3" xfId="0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0" fillId="3" borderId="3" xfId="0" applyFill="1" applyBorder="1">
      <alignment vertical="center"/>
    </xf>
    <xf numFmtId="0" fontId="0" fillId="3" borderId="22" xfId="0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4" fillId="0" borderId="21" xfId="0" applyFont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650875</xdr:colOff>
      <xdr:row>7</xdr:row>
      <xdr:rowOff>184668</xdr:rowOff>
    </xdr:from>
    <xdr:to>
      <xdr:col>7</xdr:col>
      <xdr:colOff>275796</xdr:colOff>
      <xdr:row>10</xdr:row>
      <xdr:rowOff>145791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B97F935-20E1-4537-A40D-B2D5981F1D79}"/>
            </a:ext>
          </a:extLst>
        </xdr:cNvPr>
        <xdr:cNvSpPr/>
      </xdr:nvSpPr>
      <xdr:spPr>
        <a:xfrm>
          <a:off x="1968500" y="1827731"/>
          <a:ext cx="2918984" cy="651685"/>
        </a:xfrm>
        <a:prstGeom prst="wedgeRoundRectCallout">
          <a:avLst>
            <a:gd name="adj1" fmla="val 61982"/>
            <a:gd name="adj2" fmla="val 4123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表計算ソフトでは、「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×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」のかわりに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「*」を使ってかけ算を表すよ。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8</xdr:col>
      <xdr:colOff>9719</xdr:colOff>
      <xdr:row>7</xdr:row>
      <xdr:rowOff>233265</xdr:rowOff>
    </xdr:from>
    <xdr:to>
      <xdr:col>8</xdr:col>
      <xdr:colOff>583132</xdr:colOff>
      <xdr:row>10</xdr:row>
      <xdr:rowOff>224311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2809C2-E8EC-452F-AA4A-383BFA899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0331" y="1953597"/>
          <a:ext cx="573413" cy="720000"/>
        </a:xfrm>
        <a:prstGeom prst="rect">
          <a:avLst/>
        </a:prstGeom>
      </xdr:spPr>
    </xdr:pic>
    <xdr:clientData/>
  </xdr:twoCellAnchor>
  <xdr:twoCellAnchor>
    <xdr:from>
      <xdr:col>10</xdr:col>
      <xdr:colOff>8355</xdr:colOff>
      <xdr:row>0</xdr:row>
      <xdr:rowOff>13603</xdr:rowOff>
    </xdr:from>
    <xdr:to>
      <xdr:col>18</xdr:col>
      <xdr:colOff>543219</xdr:colOff>
      <xdr:row>17</xdr:row>
      <xdr:rowOff>138434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01EB4F0-83FC-4BE3-9BC5-75AED796150C}"/>
            </a:ext>
          </a:extLst>
        </xdr:cNvPr>
        <xdr:cNvGrpSpPr/>
      </xdr:nvGrpSpPr>
      <xdr:grpSpPr>
        <a:xfrm>
          <a:off x="6913980" y="13603"/>
          <a:ext cx="6059364" cy="4303925"/>
          <a:chOff x="6913980" y="1165764"/>
          <a:chExt cx="6059364" cy="425904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77828705-CC23-4754-9F0A-D4C3050F8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913980" y="2881313"/>
            <a:ext cx="6059364" cy="2543496"/>
          </a:xfrm>
          <a:prstGeom prst="rect">
            <a:avLst/>
          </a:prstGeom>
        </xdr:spPr>
      </xdr:pic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BE318DA7-BDBD-4C93-B06F-5E186FCC4DF3}"/>
              </a:ext>
            </a:extLst>
          </xdr:cNvPr>
          <xdr:cNvSpPr/>
        </xdr:nvSpPr>
        <xdr:spPr>
          <a:xfrm>
            <a:off x="7096125" y="1165764"/>
            <a:ext cx="5728607" cy="1865126"/>
          </a:xfrm>
          <a:prstGeom prst="roundRect">
            <a:avLst>
              <a:gd name="adj" fmla="val 9801"/>
            </a:avLst>
          </a:prstGeom>
          <a:solidFill>
            <a:schemeClr val="accent4">
              <a:lumMod val="20000"/>
              <a:lumOff val="80000"/>
            </a:schemeClr>
          </a:solidFill>
          <a:ln w="12700" cap="flat" cmpd="sng" algn="ctr">
            <a:solidFill>
              <a:srgbClr val="4472C4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＜式の入力のしかた（グーグルクローム、ウィンドウズ）＞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 ＝　　　　　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［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shift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］をおしながら、［＝］をおします。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 ＋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たし算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［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shift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］をおしながら、［＋］をおします。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 －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ひき算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［－］をおします。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 ＊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かけ算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［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shift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］をおしながら、［＊］をおします。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)〈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かっこ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［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shift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］をおしながら、［（   ］や［   ）］をおします。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10</xdr:col>
      <xdr:colOff>100592</xdr:colOff>
      <xdr:row>18</xdr:row>
      <xdr:rowOff>173152</xdr:rowOff>
    </xdr:from>
    <xdr:to>
      <xdr:col>18</xdr:col>
      <xdr:colOff>390041</xdr:colOff>
      <xdr:row>34</xdr:row>
      <xdr:rowOff>142122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661E367-1636-43A8-8D53-13DC149262E9}"/>
            </a:ext>
          </a:extLst>
        </xdr:cNvPr>
        <xdr:cNvGrpSpPr/>
      </xdr:nvGrpSpPr>
      <xdr:grpSpPr>
        <a:xfrm>
          <a:off x="7006217" y="4614183"/>
          <a:ext cx="5813949" cy="3969470"/>
          <a:chOff x="7080676" y="6071508"/>
          <a:chExt cx="5774570" cy="3788495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B3B2E9C3-EBD3-4BA0-BA7B-95EB904122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7080676" y="7564211"/>
            <a:ext cx="5774570" cy="2295792"/>
          </a:xfrm>
          <a:prstGeom prst="rect">
            <a:avLst/>
          </a:prstGeom>
        </xdr:spPr>
      </xdr:pic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912B6AF1-6813-4E77-AC0D-9D520889ACAF}"/>
              </a:ext>
            </a:extLst>
          </xdr:cNvPr>
          <xdr:cNvSpPr/>
        </xdr:nvSpPr>
        <xdr:spPr>
          <a:xfrm>
            <a:off x="7119257" y="6071508"/>
            <a:ext cx="5690508" cy="1805667"/>
          </a:xfrm>
          <a:prstGeom prst="roundRect">
            <a:avLst>
              <a:gd name="adj" fmla="val 9801"/>
            </a:avLst>
          </a:prstGeom>
          <a:solidFill>
            <a:srgbClr val="FFC000">
              <a:lumMod val="20000"/>
              <a:lumOff val="80000"/>
            </a:srgbClr>
          </a:solidFill>
          <a:ln w="12700" cap="flat" cmpd="sng" algn="ctr">
            <a:solidFill>
              <a:srgbClr val="4472C4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＜式の入力のしかた（アイパッド）＞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 ＝　　　　　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［＝］をおします。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 ＋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たし算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［＋］をおします。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 －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ひき算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［－］をおします。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 ＊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かけ算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〉…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［＊］をおします。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(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)〈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かっこ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〉…[ 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（   ］や［   ）］をおします。</a:t>
            </a:r>
            <a:endPara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17972</xdr:colOff>
      <xdr:row>4</xdr:row>
      <xdr:rowOff>134788</xdr:rowOff>
    </xdr:from>
    <xdr:to>
      <xdr:col>14</xdr:col>
      <xdr:colOff>562002</xdr:colOff>
      <xdr:row>5</xdr:row>
      <xdr:rowOff>423467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266523-F587-4E57-92EA-DA26B92FF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1274" y="1491651"/>
          <a:ext cx="544030" cy="720000"/>
        </a:xfrm>
        <a:prstGeom prst="rect">
          <a:avLst/>
        </a:prstGeom>
      </xdr:spPr>
    </xdr:pic>
    <xdr:clientData/>
  </xdr:twoCellAnchor>
  <xdr:twoCellAnchor>
    <xdr:from>
      <xdr:col>12</xdr:col>
      <xdr:colOff>269575</xdr:colOff>
      <xdr:row>2</xdr:row>
      <xdr:rowOff>26955</xdr:rowOff>
    </xdr:from>
    <xdr:to>
      <xdr:col>15</xdr:col>
      <xdr:colOff>171522</xdr:colOff>
      <xdr:row>4</xdr:row>
      <xdr:rowOff>98842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7D995C9-C66C-4660-B4BB-2DC6279ACB4E}"/>
            </a:ext>
          </a:extLst>
        </xdr:cNvPr>
        <xdr:cNvSpPr/>
      </xdr:nvSpPr>
      <xdr:spPr>
        <a:xfrm>
          <a:off x="5697028" y="521177"/>
          <a:ext cx="1950720" cy="934528"/>
        </a:xfrm>
        <a:prstGeom prst="wedgeRoundRectCallout">
          <a:avLst>
            <a:gd name="adj1" fmla="val -712"/>
            <a:gd name="adj2" fmla="val 8132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計算のきまりを使って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いろいろなもとめ方を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考えてみよう。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3FD7-D8A9-4EE7-920E-EE3DF32D80EC}">
  <dimension ref="A2:I30"/>
  <sheetViews>
    <sheetView showGridLines="0" tabSelected="1" zoomScale="80" zoomScaleNormal="80" workbookViewId="0">
      <selection activeCell="C5" sqref="C5:E5"/>
    </sheetView>
  </sheetViews>
  <sheetFormatPr defaultRowHeight="18.75" x14ac:dyDescent="0.4"/>
  <sheetData>
    <row r="2" spans="1:9" x14ac:dyDescent="0.4">
      <c r="A2" t="s">
        <v>7</v>
      </c>
    </row>
    <row r="3" spans="1:9" x14ac:dyDescent="0.4">
      <c r="A3" s="8"/>
    </row>
    <row r="4" spans="1:9" ht="19.5" thickBot="1" x14ac:dyDescent="0.45">
      <c r="C4" s="35" t="s">
        <v>17</v>
      </c>
      <c r="D4" s="29"/>
      <c r="E4" s="29"/>
      <c r="G4" t="s">
        <v>6</v>
      </c>
    </row>
    <row r="5" spans="1:9" ht="20.25" thickTop="1" thickBot="1" x14ac:dyDescent="0.45">
      <c r="A5" s="8" t="s">
        <v>8</v>
      </c>
      <c r="C5" s="36"/>
      <c r="D5" s="37"/>
      <c r="E5" s="38"/>
      <c r="G5" s="39" t="str">
        <f ca="1">IF(C5="","",IFERROR(_xlfn.FORMULATEXT($C$5),"式が正しくありません"))</f>
        <v/>
      </c>
      <c r="H5" s="40"/>
      <c r="I5" s="41"/>
    </row>
    <row r="6" spans="1:9" ht="19.5" thickBot="1" x14ac:dyDescent="0.45"/>
    <row r="7" spans="1:9" ht="20.25" thickTop="1" thickBot="1" x14ac:dyDescent="0.45">
      <c r="A7" t="s">
        <v>9</v>
      </c>
      <c r="C7" s="36"/>
      <c r="D7" s="37"/>
      <c r="E7" s="38"/>
      <c r="G7" s="39" t="str">
        <f ca="1">IF(C7="","",IFERROR(_xlfn.FORMULATEXT($C$7),"式が正しくありません"))</f>
        <v/>
      </c>
      <c r="H7" s="40"/>
      <c r="I7" s="41"/>
    </row>
    <row r="12" spans="1:9" ht="19.5" thickBot="1" x14ac:dyDescent="0.45"/>
    <row r="13" spans="1:9" x14ac:dyDescent="0.4">
      <c r="A13" s="21" t="s">
        <v>10</v>
      </c>
      <c r="B13" s="22"/>
      <c r="C13" s="22"/>
      <c r="D13" s="22"/>
      <c r="E13" s="22"/>
      <c r="F13" s="22"/>
      <c r="G13" s="22"/>
      <c r="H13" s="22"/>
      <c r="I13" s="23"/>
    </row>
    <row r="14" spans="1:9" x14ac:dyDescent="0.4">
      <c r="A14" s="24"/>
      <c r="I14" s="25"/>
    </row>
    <row r="15" spans="1:9" ht="19.5" thickBot="1" x14ac:dyDescent="0.45">
      <c r="A15" s="24"/>
      <c r="B15" s="35" t="s">
        <v>16</v>
      </c>
      <c r="C15" s="29"/>
      <c r="D15" s="29"/>
      <c r="F15" t="s">
        <v>6</v>
      </c>
      <c r="I15" s="25"/>
    </row>
    <row r="16" spans="1:9" ht="20.25" thickTop="1" thickBot="1" x14ac:dyDescent="0.45">
      <c r="A16" s="34"/>
      <c r="B16" s="36"/>
      <c r="C16" s="37"/>
      <c r="D16" s="38"/>
      <c r="F16" s="39" t="str">
        <f ca="1">IF(B16="","",IFERROR(_xlfn.FORMULATEXT($B$16),"式が正しくありません"))</f>
        <v/>
      </c>
      <c r="G16" s="40"/>
      <c r="H16" s="41"/>
      <c r="I16" s="25"/>
    </row>
    <row r="17" spans="1:9" ht="19.5" thickBot="1" x14ac:dyDescent="0.45">
      <c r="A17" s="24"/>
      <c r="I17" s="25"/>
    </row>
    <row r="18" spans="1:9" ht="20.25" thickTop="1" thickBot="1" x14ac:dyDescent="0.45">
      <c r="A18" s="34"/>
      <c r="B18" s="36"/>
      <c r="C18" s="37"/>
      <c r="D18" s="38"/>
      <c r="F18" s="39" t="str">
        <f ca="1">IF(B18="","",IFERROR(_xlfn.FORMULATEXT($B$18),"式が正しくありません"))</f>
        <v/>
      </c>
      <c r="G18" s="40"/>
      <c r="H18" s="41"/>
      <c r="I18" s="25"/>
    </row>
    <row r="19" spans="1:9" ht="19.5" thickBot="1" x14ac:dyDescent="0.45">
      <c r="A19" s="24"/>
      <c r="I19" s="25"/>
    </row>
    <row r="20" spans="1:9" ht="20.25" thickTop="1" thickBot="1" x14ac:dyDescent="0.45">
      <c r="A20" s="34"/>
      <c r="B20" s="36"/>
      <c r="C20" s="37"/>
      <c r="D20" s="38"/>
      <c r="F20" s="39" t="str">
        <f ca="1">IF(B20="","",IFERROR(_xlfn.FORMULATEXT($B$20),"式が正しくありません"))</f>
        <v/>
      </c>
      <c r="G20" s="40"/>
      <c r="H20" s="41"/>
      <c r="I20" s="25"/>
    </row>
    <row r="21" spans="1:9" ht="19.5" thickBot="1" x14ac:dyDescent="0.45">
      <c r="A21" s="24"/>
      <c r="I21" s="25"/>
    </row>
    <row r="22" spans="1:9" ht="20.25" thickTop="1" thickBot="1" x14ac:dyDescent="0.45">
      <c r="A22" s="34"/>
      <c r="B22" s="36"/>
      <c r="C22" s="37"/>
      <c r="D22" s="38"/>
      <c r="F22" s="39" t="str">
        <f ca="1">IF(B22="","",IFERROR(_xlfn.FORMULATEXT($B$22),"式が正しくありません"))</f>
        <v/>
      </c>
      <c r="G22" s="40"/>
      <c r="H22" s="41"/>
      <c r="I22" s="25"/>
    </row>
    <row r="23" spans="1:9" ht="19.5" thickBot="1" x14ac:dyDescent="0.45">
      <c r="A23" s="24"/>
      <c r="I23" s="25"/>
    </row>
    <row r="24" spans="1:9" ht="20.25" thickTop="1" thickBot="1" x14ac:dyDescent="0.45">
      <c r="A24" s="34"/>
      <c r="B24" s="36"/>
      <c r="C24" s="37"/>
      <c r="D24" s="38"/>
      <c r="F24" s="39" t="str">
        <f ca="1">IF(B24="","",IFERROR(_xlfn.FORMULATEXT($B$24),"式が正しくありません"))</f>
        <v/>
      </c>
      <c r="G24" s="40"/>
      <c r="H24" s="41"/>
      <c r="I24" s="25"/>
    </row>
    <row r="25" spans="1:9" ht="19.5" thickBot="1" x14ac:dyDescent="0.45">
      <c r="A25" s="24"/>
      <c r="I25" s="25"/>
    </row>
    <row r="26" spans="1:9" ht="20.25" thickTop="1" thickBot="1" x14ac:dyDescent="0.45">
      <c r="A26" s="34"/>
      <c r="B26" s="36"/>
      <c r="C26" s="37"/>
      <c r="D26" s="38"/>
      <c r="F26" s="39" t="str">
        <f ca="1">IF(B26="","",IFERROR(_xlfn.FORMULATEXT($B$26),"式が正しくありません"))</f>
        <v/>
      </c>
      <c r="G26" s="40"/>
      <c r="H26" s="41"/>
      <c r="I26" s="25"/>
    </row>
    <row r="27" spans="1:9" ht="19.5" thickBot="1" x14ac:dyDescent="0.45">
      <c r="A27" s="24"/>
      <c r="I27" s="25"/>
    </row>
    <row r="28" spans="1:9" ht="20.25" thickTop="1" thickBot="1" x14ac:dyDescent="0.45">
      <c r="A28" s="34"/>
      <c r="B28" s="36"/>
      <c r="C28" s="37"/>
      <c r="D28" s="38"/>
      <c r="F28" s="39" t="str">
        <f ca="1">IF(B28="","",IFERROR(_xlfn.FORMULATEXT($B$28),"式が正しくありません"))</f>
        <v/>
      </c>
      <c r="G28" s="40"/>
      <c r="H28" s="41"/>
      <c r="I28" s="25"/>
    </row>
    <row r="29" spans="1:9" x14ac:dyDescent="0.4">
      <c r="A29" s="24"/>
      <c r="I29" s="25"/>
    </row>
    <row r="30" spans="1:9" ht="19.5" thickBot="1" x14ac:dyDescent="0.45">
      <c r="A30" s="26"/>
      <c r="B30" s="27"/>
      <c r="C30" s="27"/>
      <c r="D30" s="27"/>
      <c r="E30" s="27"/>
      <c r="F30" s="27"/>
      <c r="G30" s="27"/>
      <c r="H30" s="27"/>
      <c r="I30" s="28"/>
    </row>
  </sheetData>
  <sheetProtection algorithmName="SHA-512" hashValue="VFvt8voixlk4ijoO7Fz5JujUueAnQU0d6uHtTaVKsQd7JvUR08KA3I9bnmIYufwqoq9ymiz/V6PGYYQsLEvNZw==" saltValue="CS2jJCvM7egKf10Zmv1ovw==" spinCount="100000" sheet="1" objects="1" scenarios="1"/>
  <mergeCells count="18">
    <mergeCell ref="C5:E5"/>
    <mergeCell ref="G5:I5"/>
    <mergeCell ref="C7:E7"/>
    <mergeCell ref="G7:I7"/>
    <mergeCell ref="B16:D16"/>
    <mergeCell ref="F16:H16"/>
    <mergeCell ref="B18:D18"/>
    <mergeCell ref="F18:H18"/>
    <mergeCell ref="B20:D20"/>
    <mergeCell ref="F20:H20"/>
    <mergeCell ref="B22:D22"/>
    <mergeCell ref="F22:H22"/>
    <mergeCell ref="B24:D24"/>
    <mergeCell ref="F24:H24"/>
    <mergeCell ref="B26:D26"/>
    <mergeCell ref="F26:H26"/>
    <mergeCell ref="B28:D28"/>
    <mergeCell ref="F28:H2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42F7-5ED1-45D4-8C3E-035DE475083D}">
  <dimension ref="A1:M15"/>
  <sheetViews>
    <sheetView showGridLines="0" zoomScale="80" zoomScaleNormal="80" workbookViewId="0">
      <selection activeCell="E9" sqref="E9:H9"/>
    </sheetView>
  </sheetViews>
  <sheetFormatPr defaultRowHeight="18.75" x14ac:dyDescent="0.4"/>
  <cols>
    <col min="1" max="11" width="5.625" customWidth="1"/>
  </cols>
  <sheetData>
    <row r="1" spans="1:13" ht="19.5" thickBot="1" x14ac:dyDescent="0.45"/>
    <row r="2" spans="1:13" x14ac:dyDescent="0.4">
      <c r="A2" s="9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3" ht="33.75" customHeight="1" x14ac:dyDescent="0.4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3"/>
    </row>
    <row r="4" spans="1:13" ht="33.75" customHeight="1" x14ac:dyDescent="0.4">
      <c r="A4" s="12"/>
      <c r="B4" s="2"/>
      <c r="C4" s="3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13"/>
    </row>
    <row r="5" spans="1:13" ht="33.75" customHeight="1" x14ac:dyDescent="0.4">
      <c r="A5" s="14"/>
      <c r="B5" s="5">
        <v>7</v>
      </c>
      <c r="C5" s="6">
        <f>7*1</f>
        <v>7</v>
      </c>
      <c r="D5" s="7">
        <f>7*2</f>
        <v>14</v>
      </c>
      <c r="E5" s="7">
        <f>7*3</f>
        <v>21</v>
      </c>
      <c r="F5" s="7">
        <f>7*4</f>
        <v>28</v>
      </c>
      <c r="G5" s="7">
        <f>7*5</f>
        <v>35</v>
      </c>
      <c r="H5" s="7" t="s">
        <v>1</v>
      </c>
      <c r="I5" s="7">
        <f>7*7</f>
        <v>49</v>
      </c>
      <c r="J5" s="7">
        <f>7*8</f>
        <v>56</v>
      </c>
      <c r="K5" s="7">
        <f>7*9</f>
        <v>63</v>
      </c>
      <c r="L5" s="13"/>
    </row>
    <row r="6" spans="1:13" ht="33.75" customHeight="1" thickBot="1" x14ac:dyDescent="0.4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3" ht="33.75" customHeight="1" x14ac:dyDescent="0.4"/>
    <row r="8" spans="1:13" ht="19.5" thickBot="1" x14ac:dyDescent="0.45">
      <c r="E8" s="35" t="s">
        <v>16</v>
      </c>
      <c r="K8" s="18" t="s">
        <v>6</v>
      </c>
      <c r="L8" s="18"/>
      <c r="M8" s="18"/>
    </row>
    <row r="9" spans="1:13" ht="20.25" thickTop="1" thickBot="1" x14ac:dyDescent="0.45">
      <c r="B9" t="s">
        <v>2</v>
      </c>
      <c r="E9" s="36"/>
      <c r="F9" s="37"/>
      <c r="G9" s="37"/>
      <c r="H9" s="38"/>
      <c r="J9" s="19"/>
      <c r="K9" s="39" t="str">
        <f ca="1">IF(E9="","",IFERROR(_xlfn.FORMULATEXT($E$9),"式が正しくありません"))</f>
        <v/>
      </c>
      <c r="L9" s="40"/>
      <c r="M9" s="41"/>
    </row>
    <row r="10" spans="1:13" ht="20.25" thickTop="1" thickBot="1" x14ac:dyDescent="0.45">
      <c r="K10" s="20"/>
      <c r="L10" s="20"/>
      <c r="M10" s="20"/>
    </row>
    <row r="11" spans="1:13" ht="20.25" thickTop="1" thickBot="1" x14ac:dyDescent="0.45">
      <c r="B11" t="s">
        <v>3</v>
      </c>
      <c r="E11" s="36"/>
      <c r="F11" s="37"/>
      <c r="G11" s="37"/>
      <c r="H11" s="38"/>
      <c r="K11" s="39" t="str">
        <f ca="1">IF(E11="","",IFERROR(_xlfn.FORMULATEXT($E$11),"式が正しくありません"))</f>
        <v/>
      </c>
      <c r="L11" s="40"/>
      <c r="M11" s="41"/>
    </row>
    <row r="12" spans="1:13" ht="20.25" thickTop="1" thickBot="1" x14ac:dyDescent="0.45">
      <c r="K12" s="20"/>
      <c r="L12" s="20"/>
      <c r="M12" s="20"/>
    </row>
    <row r="13" spans="1:13" ht="20.25" thickTop="1" thickBot="1" x14ac:dyDescent="0.45">
      <c r="B13" t="s">
        <v>4</v>
      </c>
      <c r="E13" s="36"/>
      <c r="F13" s="37"/>
      <c r="G13" s="37"/>
      <c r="H13" s="38"/>
      <c r="K13" s="39" t="str">
        <f ca="1">IF(E13="","",IFERROR(_xlfn.FORMULATEXT($E$13),"式が正しくありません"))</f>
        <v/>
      </c>
      <c r="L13" s="40"/>
      <c r="M13" s="41"/>
    </row>
    <row r="14" spans="1:13" ht="20.25" thickTop="1" thickBot="1" x14ac:dyDescent="0.45">
      <c r="K14" s="20"/>
      <c r="L14" s="20"/>
      <c r="M14" s="20"/>
    </row>
    <row r="15" spans="1:13" ht="20.25" thickTop="1" thickBot="1" x14ac:dyDescent="0.45">
      <c r="B15" t="s">
        <v>5</v>
      </c>
      <c r="E15" s="36"/>
      <c r="F15" s="37"/>
      <c r="G15" s="37"/>
      <c r="H15" s="38"/>
      <c r="K15" s="39" t="str">
        <f ca="1">IF(E15="","",IFERROR(_xlfn.FORMULATEXT($E$15),"式が正しくありません"))</f>
        <v/>
      </c>
      <c r="L15" s="40"/>
      <c r="M15" s="41"/>
    </row>
  </sheetData>
  <sheetProtection algorithmName="SHA-512" hashValue="NZSJOzWahlDsCXftUdadKd0omsR9tZUpsSSWzC9Ay8Yw+5SCgKCSjvPyFws2e4YVfsPSYJurHiZtTbnjq1ApSg==" saltValue="3d01168dYiPDjX1jfXE08w==" spinCount="100000" sheet="1" objects="1" scenarios="1"/>
  <mergeCells count="8">
    <mergeCell ref="E13:H13"/>
    <mergeCell ref="E15:H15"/>
    <mergeCell ref="K9:M9"/>
    <mergeCell ref="K11:M11"/>
    <mergeCell ref="K13:M13"/>
    <mergeCell ref="K15:M15"/>
    <mergeCell ref="E9:H9"/>
    <mergeCell ref="E11:H1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6239-4B65-4FD8-AE2B-71E4867FB0C9}">
  <dimension ref="A1:U13"/>
  <sheetViews>
    <sheetView showGridLines="0" zoomScale="80" zoomScaleNormal="80" workbookViewId="0">
      <selection activeCell="O3" sqref="O3:Q3"/>
    </sheetView>
  </sheetViews>
  <sheetFormatPr defaultRowHeight="18.75" x14ac:dyDescent="0.4"/>
  <cols>
    <col min="1" max="12" width="5.625" customWidth="1"/>
  </cols>
  <sheetData>
    <row r="1" spans="1:21" ht="33.6" customHeight="1" x14ac:dyDescent="0.4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33.6" customHeight="1" thickBot="1" x14ac:dyDescent="0.45">
      <c r="A2" s="1"/>
      <c r="B2" s="30"/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1"/>
      <c r="O2" s="35" t="s">
        <v>16</v>
      </c>
      <c r="S2" t="s">
        <v>15</v>
      </c>
    </row>
    <row r="3" spans="1:21" ht="33.6" customHeight="1" thickTop="1" thickBot="1" x14ac:dyDescent="0.45">
      <c r="A3" s="31"/>
      <c r="B3" s="5">
        <v>1</v>
      </c>
      <c r="C3" s="6">
        <f>1*1</f>
        <v>1</v>
      </c>
      <c r="D3" s="7">
        <f>1*2</f>
        <v>2</v>
      </c>
      <c r="E3" s="7">
        <f>1*3</f>
        <v>3</v>
      </c>
      <c r="F3" s="7">
        <f>1*4</f>
        <v>4</v>
      </c>
      <c r="G3" s="7">
        <f>1*5</f>
        <v>5</v>
      </c>
      <c r="H3" s="7">
        <f>1*6</f>
        <v>6</v>
      </c>
      <c r="I3" s="7">
        <f>1*7</f>
        <v>7</v>
      </c>
      <c r="J3" s="7">
        <f>1*8</f>
        <v>8</v>
      </c>
      <c r="K3" s="7">
        <f>1*9</f>
        <v>9</v>
      </c>
      <c r="L3" s="1"/>
      <c r="N3" s="33" t="s">
        <v>11</v>
      </c>
      <c r="O3" s="42"/>
      <c r="P3" s="43"/>
      <c r="Q3" s="44"/>
      <c r="S3" s="39" t="str">
        <f ca="1">IF(O3="","",IFERROR(_xlfn.FORMULATEXT($O$3),"式が正しくありません"))</f>
        <v/>
      </c>
      <c r="T3" s="40"/>
      <c r="U3" s="41"/>
    </row>
    <row r="4" spans="1:21" ht="33.6" customHeight="1" thickBot="1" x14ac:dyDescent="0.45">
      <c r="A4" s="31"/>
      <c r="B4" s="5">
        <v>2</v>
      </c>
      <c r="C4" s="6">
        <f>2*1</f>
        <v>2</v>
      </c>
      <c r="D4" s="7">
        <f>2*2</f>
        <v>4</v>
      </c>
      <c r="E4" s="7">
        <f>2*3</f>
        <v>6</v>
      </c>
      <c r="F4" s="7">
        <f>2*4</f>
        <v>8</v>
      </c>
      <c r="G4" s="7">
        <f>2*5</f>
        <v>10</v>
      </c>
      <c r="H4" s="7">
        <f>2*6</f>
        <v>12</v>
      </c>
      <c r="I4" s="7">
        <f>2*7</f>
        <v>14</v>
      </c>
      <c r="J4" s="7">
        <f>2*8</f>
        <v>16</v>
      </c>
      <c r="K4" s="7">
        <f>2*9</f>
        <v>18</v>
      </c>
      <c r="L4" s="1"/>
    </row>
    <row r="5" spans="1:21" ht="33.6" customHeight="1" thickTop="1" thickBot="1" x14ac:dyDescent="0.45">
      <c r="A5" s="31"/>
      <c r="B5" s="5">
        <v>3</v>
      </c>
      <c r="C5" s="6">
        <f>3*1</f>
        <v>3</v>
      </c>
      <c r="D5" s="7">
        <f>3*2</f>
        <v>6</v>
      </c>
      <c r="E5" s="7">
        <f>3*3</f>
        <v>9</v>
      </c>
      <c r="F5" s="7">
        <f>3*4</f>
        <v>12</v>
      </c>
      <c r="G5" s="7">
        <f>3*5</f>
        <v>15</v>
      </c>
      <c r="H5" s="7">
        <f>3*6</f>
        <v>18</v>
      </c>
      <c r="I5" s="7">
        <f>3*7</f>
        <v>21</v>
      </c>
      <c r="J5" s="32" t="s">
        <v>11</v>
      </c>
      <c r="K5" s="7">
        <f>3*9</f>
        <v>27</v>
      </c>
      <c r="L5" s="1"/>
      <c r="N5" s="33" t="s">
        <v>12</v>
      </c>
      <c r="O5" s="42"/>
      <c r="P5" s="43"/>
      <c r="Q5" s="44"/>
      <c r="S5" s="39" t="str">
        <f ca="1">IF(O5="","",IFERROR(_xlfn.FORMULATEXT($O$5),"式が正しくありません"))</f>
        <v/>
      </c>
      <c r="T5" s="40"/>
      <c r="U5" s="41"/>
    </row>
    <row r="6" spans="1:21" ht="33.6" customHeight="1" thickBot="1" x14ac:dyDescent="0.45">
      <c r="A6" s="31"/>
      <c r="B6" s="5">
        <v>4</v>
      </c>
      <c r="C6" s="6">
        <f>4*1</f>
        <v>4</v>
      </c>
      <c r="D6" s="7">
        <f>4*2</f>
        <v>8</v>
      </c>
      <c r="E6" s="32" t="s">
        <v>12</v>
      </c>
      <c r="F6" s="7">
        <f>4*4</f>
        <v>16</v>
      </c>
      <c r="G6" s="7">
        <f>4*5</f>
        <v>20</v>
      </c>
      <c r="H6" s="7">
        <f>4*6</f>
        <v>24</v>
      </c>
      <c r="I6" s="7">
        <f>4*7</f>
        <v>28</v>
      </c>
      <c r="J6" s="7">
        <f>4*8</f>
        <v>32</v>
      </c>
      <c r="K6" s="7">
        <f>4*9</f>
        <v>36</v>
      </c>
      <c r="L6" s="1"/>
    </row>
    <row r="7" spans="1:21" ht="33.6" customHeight="1" thickTop="1" thickBot="1" x14ac:dyDescent="0.45">
      <c r="A7" s="31"/>
      <c r="B7" s="5">
        <v>5</v>
      </c>
      <c r="C7" s="6">
        <f>5*1</f>
        <v>5</v>
      </c>
      <c r="D7" s="7">
        <f>5*2</f>
        <v>10</v>
      </c>
      <c r="E7" s="7">
        <f>5*3</f>
        <v>15</v>
      </c>
      <c r="F7" s="7">
        <f>5*4</f>
        <v>20</v>
      </c>
      <c r="G7" s="7">
        <f>5*5</f>
        <v>25</v>
      </c>
      <c r="H7" s="7">
        <f>5*6</f>
        <v>30</v>
      </c>
      <c r="I7" s="7">
        <f>5*7</f>
        <v>35</v>
      </c>
      <c r="J7" s="7">
        <f>5*8</f>
        <v>40</v>
      </c>
      <c r="K7" s="7">
        <f>5*9</f>
        <v>45</v>
      </c>
      <c r="L7" s="1"/>
      <c r="N7" s="33" t="s">
        <v>13</v>
      </c>
      <c r="O7" s="42"/>
      <c r="P7" s="43"/>
      <c r="Q7" s="44"/>
      <c r="S7" s="39" t="str">
        <f ca="1">IF(O7="","",IFERROR(_xlfn.FORMULATEXT($O$7),"式が正しくありません"))</f>
        <v/>
      </c>
      <c r="T7" s="40"/>
      <c r="U7" s="41"/>
    </row>
    <row r="8" spans="1:21" ht="33.6" customHeight="1" thickBot="1" x14ac:dyDescent="0.45">
      <c r="A8" s="31"/>
      <c r="B8" s="5">
        <v>6</v>
      </c>
      <c r="C8" s="6">
        <f>6*1</f>
        <v>6</v>
      </c>
      <c r="D8" s="7">
        <f>6*2</f>
        <v>12</v>
      </c>
      <c r="E8" s="7">
        <f>6*3</f>
        <v>18</v>
      </c>
      <c r="F8" s="7">
        <f>6*4</f>
        <v>24</v>
      </c>
      <c r="G8" s="7">
        <f>6*5</f>
        <v>30</v>
      </c>
      <c r="H8" s="7">
        <f>6*6</f>
        <v>36</v>
      </c>
      <c r="I8" s="7">
        <f>6*7</f>
        <v>42</v>
      </c>
      <c r="J8" s="7">
        <f>6*8</f>
        <v>48</v>
      </c>
      <c r="K8" s="7">
        <f>6*9</f>
        <v>54</v>
      </c>
      <c r="L8" s="1"/>
    </row>
    <row r="9" spans="1:21" ht="33.6" customHeight="1" thickTop="1" thickBot="1" x14ac:dyDescent="0.45">
      <c r="A9" s="31"/>
      <c r="B9" s="5">
        <v>7</v>
      </c>
      <c r="C9" s="6">
        <f>7*1</f>
        <v>7</v>
      </c>
      <c r="D9" s="7">
        <f>7*2</f>
        <v>14</v>
      </c>
      <c r="E9" s="7">
        <f>7*3</f>
        <v>21</v>
      </c>
      <c r="F9" s="7">
        <f>7*4</f>
        <v>28</v>
      </c>
      <c r="G9" s="7">
        <f>7*5</f>
        <v>35</v>
      </c>
      <c r="H9" s="7">
        <f>7*6</f>
        <v>42</v>
      </c>
      <c r="I9" s="7">
        <f>7*7</f>
        <v>49</v>
      </c>
      <c r="J9" s="7">
        <f>7*8</f>
        <v>56</v>
      </c>
      <c r="K9" s="7">
        <f>7*9</f>
        <v>63</v>
      </c>
      <c r="L9" s="1"/>
      <c r="N9" s="33" t="s">
        <v>14</v>
      </c>
      <c r="O9" s="42"/>
      <c r="P9" s="43"/>
      <c r="Q9" s="44"/>
      <c r="S9" s="39" t="str">
        <f ca="1">IF(O9="","",IFERROR(_xlfn.FORMULATEXT($O$9),"式が正しくありません"))</f>
        <v/>
      </c>
      <c r="T9" s="40"/>
      <c r="U9" s="41"/>
    </row>
    <row r="10" spans="1:21" ht="33.6" customHeight="1" x14ac:dyDescent="0.4">
      <c r="A10" s="31"/>
      <c r="B10" s="5">
        <v>8</v>
      </c>
      <c r="C10" s="6">
        <f>8*1</f>
        <v>8</v>
      </c>
      <c r="D10" s="7">
        <f>8*2</f>
        <v>16</v>
      </c>
      <c r="E10" s="7">
        <f>8*3</f>
        <v>24</v>
      </c>
      <c r="F10" s="7">
        <f>8*4</f>
        <v>32</v>
      </c>
      <c r="G10" s="7">
        <f>8*5</f>
        <v>40</v>
      </c>
      <c r="H10" s="7">
        <f>8*6</f>
        <v>48</v>
      </c>
      <c r="I10" s="7">
        <f>8*7</f>
        <v>56</v>
      </c>
      <c r="J10" s="32" t="s">
        <v>13</v>
      </c>
      <c r="K10" s="7">
        <f>8*9</f>
        <v>72</v>
      </c>
      <c r="L10" s="1"/>
    </row>
    <row r="11" spans="1:21" ht="33.6" customHeight="1" x14ac:dyDescent="0.4">
      <c r="A11" s="31"/>
      <c r="B11" s="5">
        <v>9</v>
      </c>
      <c r="C11" s="6">
        <f>9*1</f>
        <v>9</v>
      </c>
      <c r="D11" s="7">
        <f>9*2</f>
        <v>18</v>
      </c>
      <c r="E11" s="7">
        <f>9*3</f>
        <v>27</v>
      </c>
      <c r="F11" s="32" t="s">
        <v>14</v>
      </c>
      <c r="G11" s="7">
        <f>9*5</f>
        <v>45</v>
      </c>
      <c r="H11" s="7">
        <f>9*6</f>
        <v>54</v>
      </c>
      <c r="I11" s="7">
        <f>9*7</f>
        <v>63</v>
      </c>
      <c r="J11" s="7">
        <f>9*8</f>
        <v>72</v>
      </c>
      <c r="K11" s="7">
        <f>9*9</f>
        <v>81</v>
      </c>
      <c r="L11" s="1"/>
    </row>
    <row r="12" spans="1:21" ht="33.6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 ht="33.6" customHeight="1" x14ac:dyDescent="0.4"/>
  </sheetData>
  <sheetProtection algorithmName="SHA-512" hashValue="csi8PemuzxWLK7x+qT7vNnOuFnVGdUx8Fm/aux3q529A7GtKlYgikfqB6+RKL10rbxY6vQPhwDgsrws2VLSzaw==" saltValue="GQwOcJaYnVR92fx87K2TxA==" spinCount="100000" sheet="1" objects="1" scenarios="1"/>
  <mergeCells count="8">
    <mergeCell ref="O3:Q3"/>
    <mergeCell ref="S3:U3"/>
    <mergeCell ref="O5:Q5"/>
    <mergeCell ref="O7:Q7"/>
    <mergeCell ref="O9:Q9"/>
    <mergeCell ref="S5:U5"/>
    <mergeCell ref="S7:U7"/>
    <mergeCell ref="S9:U9"/>
  </mergeCells>
  <phoneticPr fontId="1"/>
  <pageMargins left="0.7" right="0.7" top="0.75" bottom="0.75" header="0.3" footer="0.3"/>
  <ignoredErrors>
    <ignoredError sqref="D10:I10 K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表計算ソフトにちょうせん①</vt:lpstr>
      <vt:lpstr>表計算ソフトにちょうせん②</vt:lpstr>
      <vt:lpstr>表計算ソフトにちょうせん③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2022-03-06T02:00:19Z</dcterms:created>
  <dcterms:modified xsi:type="dcterms:W3CDTF">2024-03-12T05:27:16Z</dcterms:modified>
</cp:coreProperties>
</file>